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11" documentId="13_ncr:1_{47F5FBAF-1EE9-48A9-BC21-60A2E3048C6A}" xr6:coauthVersionLast="47" xr6:coauthVersionMax="47" xr10:uidLastSave="{DF20143E-DE2F-41F4-8293-4BC7D7CCD1A0}"/>
  <bookViews>
    <workbookView xWindow="-108" yWindow="-108" windowWidth="23256" windowHeight="12576" xr2:uid="{00000000-000D-0000-FFFF-FFFF00000000}"/>
  </bookViews>
  <sheets>
    <sheet name="data" sheetId="3" r:id="rId1"/>
    <sheet name="insert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3" l="1"/>
  <c r="B25" i="3" l="1"/>
  <c r="B28" i="3" s="1"/>
  <c r="C25" i="3" l="1"/>
  <c r="D25" i="3" s="1"/>
  <c r="F25" i="3"/>
  <c r="G25" i="3"/>
  <c r="P20" i="3"/>
  <c r="D18" i="3"/>
  <c r="C27" i="3" l="1"/>
  <c r="M20" i="3"/>
  <c r="G20" i="3"/>
  <c r="N20" i="3"/>
  <c r="N23" i="3" s="1"/>
  <c r="L20" i="3"/>
  <c r="J20" i="3"/>
  <c r="H20" i="3"/>
  <c r="T9" i="3" s="1"/>
  <c r="F20" i="3"/>
  <c r="F23" i="3" s="1"/>
  <c r="O20" i="3"/>
  <c r="K20" i="3"/>
  <c r="I20" i="3"/>
  <c r="M23" i="3" l="1"/>
  <c r="L23" i="3"/>
  <c r="Q14" i="3"/>
  <c r="Q10" i="3"/>
  <c r="Q17" i="3"/>
  <c r="Q13" i="3"/>
  <c r="Q9" i="3"/>
  <c r="J23" i="3" s="1"/>
  <c r="Q16" i="3"/>
  <c r="Q12" i="3"/>
  <c r="N9" i="3"/>
  <c r="Q15" i="3"/>
  <c r="Q11" i="3"/>
  <c r="N16" i="3"/>
  <c r="N12" i="3"/>
  <c r="K23" i="3"/>
  <c r="N15" i="3"/>
  <c r="N11" i="3"/>
  <c r="N14" i="3"/>
  <c r="N10" i="3"/>
  <c r="N17" i="3"/>
  <c r="N13" i="3"/>
  <c r="I23" i="3"/>
  <c r="O23" i="3"/>
  <c r="H23" i="3"/>
  <c r="G23" i="3"/>
  <c r="P23" i="3" l="1"/>
  <c r="C21" i="3" s="1"/>
  <c r="B7" i="3" s="1"/>
  <c r="C6" i="4" s="1"/>
</calcChain>
</file>

<file path=xl/sharedStrings.xml><?xml version="1.0" encoding="utf-8"?>
<sst xmlns="http://schemas.openxmlformats.org/spreadsheetml/2006/main" count="187" uniqueCount="115">
  <si>
    <t>хоёр зуун</t>
  </si>
  <si>
    <t>нэг зуу</t>
  </si>
  <si>
    <t>нэг зуун</t>
  </si>
  <si>
    <t>нэг</t>
  </si>
  <si>
    <t>хоёр</t>
  </si>
  <si>
    <t>гурав</t>
  </si>
  <si>
    <t>дөрөв</t>
  </si>
  <si>
    <t>тав</t>
  </si>
  <si>
    <t>зургаа</t>
  </si>
  <si>
    <t>долоо</t>
  </si>
  <si>
    <t>найм</t>
  </si>
  <si>
    <t>ес</t>
  </si>
  <si>
    <t>хорь</t>
  </si>
  <si>
    <t>арав</t>
  </si>
  <si>
    <t>арван</t>
  </si>
  <si>
    <t>хорин</t>
  </si>
  <si>
    <t>гуч</t>
  </si>
  <si>
    <t>гучин</t>
  </si>
  <si>
    <t>дөч</t>
  </si>
  <si>
    <t>дөчин</t>
  </si>
  <si>
    <t>тавь</t>
  </si>
  <si>
    <t>тавин</t>
  </si>
  <si>
    <t>жар</t>
  </si>
  <si>
    <t>жаран</t>
  </si>
  <si>
    <t>дал</t>
  </si>
  <si>
    <t>далан</t>
  </si>
  <si>
    <t>ная</t>
  </si>
  <si>
    <t>наян</t>
  </si>
  <si>
    <t>ер</t>
  </si>
  <si>
    <t>ерэн</t>
  </si>
  <si>
    <t>хоёр зуу</t>
  </si>
  <si>
    <t>гурван зуу</t>
  </si>
  <si>
    <t>гурван зуун</t>
  </si>
  <si>
    <t>дөрвөн зуу</t>
  </si>
  <si>
    <t>таван зуу</t>
  </si>
  <si>
    <t>таван зуун</t>
  </si>
  <si>
    <t>зургаан зуу</t>
  </si>
  <si>
    <t>зургаан зуун</t>
  </si>
  <si>
    <t>долоон зуу</t>
  </si>
  <si>
    <t>долоон зуун</t>
  </si>
  <si>
    <t>найман зуу</t>
  </si>
  <si>
    <t>найман зуун</t>
  </si>
  <si>
    <t>есөн зуу</t>
  </si>
  <si>
    <t>есөн зуун</t>
  </si>
  <si>
    <t>хоёр мянга</t>
  </si>
  <si>
    <t>гурван мянга</t>
  </si>
  <si>
    <t>дөрвөн мянга</t>
  </si>
  <si>
    <t>таван мянга</t>
  </si>
  <si>
    <t>зургаан мянга</t>
  </si>
  <si>
    <t>долоон мянга</t>
  </si>
  <si>
    <t>найман мянга</t>
  </si>
  <si>
    <t>есөн мянга</t>
  </si>
  <si>
    <t>хоёр сая</t>
  </si>
  <si>
    <t>гурван сая</t>
  </si>
  <si>
    <t>дөрвөн сая</t>
  </si>
  <si>
    <t>таван сая</t>
  </si>
  <si>
    <t>зургаан сая</t>
  </si>
  <si>
    <t>долоон сая</t>
  </si>
  <si>
    <t>найман сая</t>
  </si>
  <si>
    <t>есөн сая</t>
  </si>
  <si>
    <t>Niit</t>
  </si>
  <si>
    <t>арван сая</t>
  </si>
  <si>
    <t>хорин сая</t>
  </si>
  <si>
    <t>гучин сая</t>
  </si>
  <si>
    <t>дөчин сая</t>
  </si>
  <si>
    <t>тавин сая</t>
  </si>
  <si>
    <t>жаран сая</t>
  </si>
  <si>
    <t>далан сая</t>
  </si>
  <si>
    <t>наян сая</t>
  </si>
  <si>
    <t>ерэн сая</t>
  </si>
  <si>
    <t>нэг зуун сая</t>
  </si>
  <si>
    <t>хоёр зуун сая</t>
  </si>
  <si>
    <t>гурван зуун сая</t>
  </si>
  <si>
    <t>таван зуун сая</t>
  </si>
  <si>
    <t>зургаан зуун сая</t>
  </si>
  <si>
    <t>долоон зуун сая</t>
  </si>
  <si>
    <t>найман зуун сая</t>
  </si>
  <si>
    <t>есөн зуун сая</t>
  </si>
  <si>
    <t>нэгэн</t>
  </si>
  <si>
    <t>гурван</t>
  </si>
  <si>
    <t>дөрвөн</t>
  </si>
  <si>
    <t>таван</t>
  </si>
  <si>
    <t>долоон</t>
  </si>
  <si>
    <t>найман</t>
  </si>
  <si>
    <t>есөн</t>
  </si>
  <si>
    <t>нэгэн мянга</t>
  </si>
  <si>
    <t>дөрвөн зуун</t>
  </si>
  <si>
    <t>нэг тэр бум</t>
  </si>
  <si>
    <t>хоёр тэр бум</t>
  </si>
  <si>
    <t>гурван тэр бум</t>
  </si>
  <si>
    <t>дөрвөн тэр бум</t>
  </si>
  <si>
    <t>таван тэр бум</t>
  </si>
  <si>
    <t>зургаан тэр бум</t>
  </si>
  <si>
    <t>долоон тэр бум</t>
  </si>
  <si>
    <t>найман тэр бум</t>
  </si>
  <si>
    <t>есөн тэр бум</t>
  </si>
  <si>
    <t>Text result</t>
  </si>
  <si>
    <t>Insert number</t>
  </si>
  <si>
    <t>дөрвөн зуун сая</t>
  </si>
  <si>
    <t>зургаан</t>
  </si>
  <si>
    <t>butarhai heseg</t>
  </si>
  <si>
    <t>нэгэн мянган</t>
  </si>
  <si>
    <t>хоёр мянган</t>
  </si>
  <si>
    <t>гурван мянган</t>
  </si>
  <si>
    <t>дөрвөн мянган</t>
  </si>
  <si>
    <t>таван мянган</t>
  </si>
  <si>
    <t>зургаан мянган</t>
  </si>
  <si>
    <t>долоон мянган</t>
  </si>
  <si>
    <t>найман мянган</t>
  </si>
  <si>
    <t>есөн мянган</t>
  </si>
  <si>
    <t>https://www.facebook.com/CloudBI.mn/</t>
  </si>
  <si>
    <t>PowerBI Mongolia</t>
  </si>
  <si>
    <t>Google Sheet Mongolia</t>
  </si>
  <si>
    <t>www.CloudBI.mn</t>
  </si>
  <si>
    <t>Тоог текст болгон хөрвүүлэх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</si>
</sst>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4" borderId="0" xfId="0" applyFill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0" borderId="4" xfId="0" applyBorder="1"/>
    <xf numFmtId="0" fontId="0" fillId="6" borderId="5" xfId="0" applyFill="1" applyBorder="1"/>
    <xf numFmtId="164" fontId="0" fillId="0" borderId="0" xfId="1" applyNumberFormat="1" applyFont="1"/>
    <xf numFmtId="164" fontId="0" fillId="2" borderId="0" xfId="1" applyNumberFormat="1" applyFont="1" applyFill="1"/>
    <xf numFmtId="0" fontId="0" fillId="7" borderId="0" xfId="0" applyFill="1"/>
    <xf numFmtId="0" fontId="0" fillId="3" borderId="6" xfId="0" applyFill="1" applyBorder="1"/>
    <xf numFmtId="0" fontId="0" fillId="3" borderId="7" xfId="0" applyFill="1" applyBorder="1"/>
    <xf numFmtId="0" fontId="0" fillId="8" borderId="7" xfId="0" applyFill="1" applyBorder="1"/>
    <xf numFmtId="0" fontId="0" fillId="7" borderId="7" xfId="0" applyFill="1" applyBorder="1"/>
    <xf numFmtId="0" fontId="0" fillId="0" borderId="8" xfId="0" applyBorder="1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9" borderId="0" xfId="0" applyFill="1"/>
    <xf numFmtId="43" fontId="0" fillId="7" borderId="2" xfId="1" applyFont="1" applyFill="1" applyBorder="1" applyProtection="1">
      <protection locked="0"/>
    </xf>
    <xf numFmtId="43" fontId="0" fillId="2" borderId="0" xfId="0" applyNumberFormat="1" applyFill="1"/>
    <xf numFmtId="164" fontId="0" fillId="0" borderId="0" xfId="0" applyNumberFormat="1"/>
    <xf numFmtId="0" fontId="0" fillId="0" borderId="11" xfId="0" applyBorder="1"/>
    <xf numFmtId="0" fontId="0" fillId="10" borderId="11" xfId="0" applyFill="1" applyBorder="1"/>
    <xf numFmtId="0" fontId="4" fillId="0" borderId="0" xfId="3" applyAlignment="1">
      <alignment horizontal="righ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10" borderId="12" xfId="0" applyFill="1" applyBorder="1" applyAlignment="1">
      <alignment horizontal="center" wrapText="1"/>
    </xf>
    <xf numFmtId="0" fontId="0" fillId="10" borderId="13" xfId="0" applyFill="1" applyBorder="1" applyAlignment="1">
      <alignment horizontal="center" wrapText="1"/>
    </xf>
    <xf numFmtId="0" fontId="0" fillId="10" borderId="14" xfId="0" applyFill="1" applyBorder="1" applyAlignment="1">
      <alignment horizontal="center" wrapText="1"/>
    </xf>
    <xf numFmtId="0" fontId="0" fillId="10" borderId="15" xfId="0" applyFill="1" applyBorder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10" borderId="16" xfId="0" applyFill="1" applyBorder="1" applyAlignment="1">
      <alignment horizontal="center" wrapText="1"/>
    </xf>
    <xf numFmtId="0" fontId="0" fillId="10" borderId="17" xfId="0" applyFill="1" applyBorder="1" applyAlignment="1">
      <alignment horizontal="center" wrapText="1"/>
    </xf>
    <xf numFmtId="0" fontId="0" fillId="10" borderId="18" xfId="0" applyFill="1" applyBorder="1" applyAlignment="1">
      <alignment horizontal="center" wrapText="1"/>
    </xf>
    <xf numFmtId="0" fontId="0" fillId="10" borderId="19" xfId="0" applyFill="1" applyBorder="1" applyAlignment="1">
      <alignment horizontal="center" wrapText="1"/>
    </xf>
  </cellXfs>
  <cellStyles count="4">
    <cellStyle name="Comma" xfId="1" builtinId="3"/>
    <cellStyle name="Comma 2" xfId="2" xr:uid="{00000000-0005-0000-0000-000001000000}"/>
    <cellStyle name="Hyperlink" xfId="3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605117</xdr:colOff>
      <xdr:row>3</xdr:row>
      <xdr:rowOff>126028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189A86-9F03-4386-8A84-E9FEFC3F6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0029" cy="753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981412212069486/" TargetMode="External"/><Relationship Id="rId2" Type="http://schemas.openxmlformats.org/officeDocument/2006/relationships/hyperlink" Target="https://www.facebook.com/groups/409155126117108/" TargetMode="External"/><Relationship Id="rId1" Type="http://schemas.openxmlformats.org/officeDocument/2006/relationships/hyperlink" Target="https://www.facebook.com/CloudBI.mn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loudbi.m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AC37"/>
  <sheetViews>
    <sheetView showGridLines="0" tabSelected="1" zoomScale="130" zoomScaleNormal="130" workbookViewId="0">
      <selection activeCell="C2" sqref="C2"/>
    </sheetView>
  </sheetViews>
  <sheetFormatPr defaultColWidth="0" defaultRowHeight="15" customHeight="1" zeroHeight="1" x14ac:dyDescent="0.3"/>
  <cols>
    <col min="1" max="1" width="14.5546875" customWidth="1"/>
    <col min="2" max="2" width="17.33203125" customWidth="1"/>
    <col min="3" max="3" width="105.44140625" customWidth="1"/>
    <col min="4" max="4" width="9.33203125" hidden="1" customWidth="1"/>
    <col min="5" max="5" width="9.109375" hidden="1" customWidth="1"/>
    <col min="6" max="6" width="14.33203125" hidden="1" customWidth="1"/>
    <col min="7" max="7" width="15.6640625" hidden="1" customWidth="1"/>
    <col min="8" max="8" width="11.109375" hidden="1" customWidth="1"/>
    <col min="9" max="9" width="12.33203125" hidden="1" customWidth="1"/>
    <col min="10" max="10" width="18.33203125" hidden="1" customWidth="1"/>
    <col min="11" max="11" width="13.6640625" hidden="1" customWidth="1"/>
    <col min="12" max="12" width="15" hidden="1" customWidth="1"/>
    <col min="13" max="13" width="12.44140625" hidden="1" customWidth="1"/>
    <col min="14" max="14" width="9.109375" hidden="1" customWidth="1"/>
    <col min="15" max="15" width="18.33203125" hidden="1" customWidth="1"/>
    <col min="16" max="16" width="13.33203125" hidden="1" customWidth="1"/>
    <col min="17" max="17" width="11.109375" hidden="1" customWidth="1"/>
    <col min="18" max="18" width="14.33203125" hidden="1" customWidth="1"/>
    <col min="19" max="20" width="10" hidden="1" customWidth="1"/>
    <col min="21" max="21" width="15.33203125" hidden="1" customWidth="1"/>
    <col min="22" max="24" width="15.6640625" hidden="1" customWidth="1"/>
    <col min="25" max="25" width="14.33203125" hidden="1" customWidth="1"/>
    <col min="26" max="16384" width="9.109375" hidden="1"/>
  </cols>
  <sheetData>
    <row r="1" spans="1:29" ht="19.8" x14ac:dyDescent="0.4">
      <c r="C1" s="15" t="s">
        <v>114</v>
      </c>
    </row>
    <row r="2" spans="1:29" ht="14.4" x14ac:dyDescent="0.3">
      <c r="C2" s="24" t="s">
        <v>110</v>
      </c>
    </row>
    <row r="3" spans="1:29" ht="14.4" x14ac:dyDescent="0.3">
      <c r="C3" s="24" t="s">
        <v>111</v>
      </c>
    </row>
    <row r="4" spans="1:29" ht="14.4" x14ac:dyDescent="0.3">
      <c r="C4" s="24" t="s">
        <v>112</v>
      </c>
    </row>
    <row r="5" spans="1:29" thickBot="1" x14ac:dyDescent="0.35">
      <c r="C5" s="24" t="s">
        <v>113</v>
      </c>
    </row>
    <row r="6" spans="1:29" ht="14.4" x14ac:dyDescent="0.3">
      <c r="A6" s="16" t="s">
        <v>97</v>
      </c>
      <c r="B6" s="19">
        <v>4564345</v>
      </c>
      <c r="C6" s="17"/>
    </row>
    <row r="7" spans="1:29" ht="16.5" customHeight="1" thickBot="1" x14ac:dyDescent="0.35">
      <c r="A7" s="5" t="s">
        <v>96</v>
      </c>
      <c r="B7" s="25" t="str">
        <f>+C21</f>
        <v>Дөрвөн сая таван зуун жаран дөрвөн мянга гурван зуун дөчин таван төгрөг  0 мөнгө</v>
      </c>
      <c r="C7" s="26"/>
    </row>
    <row r="8" spans="1:29" s="7" customFormat="1" ht="16.5" hidden="1" customHeight="1" x14ac:dyDescent="0.3">
      <c r="A8" s="7">
        <v>0</v>
      </c>
      <c r="D8" s="7">
        <v>0</v>
      </c>
      <c r="R8" s="7">
        <v>1000000</v>
      </c>
      <c r="T8" s="7">
        <v>10000000</v>
      </c>
      <c r="W8" s="7">
        <v>100000000</v>
      </c>
      <c r="AA8" s="7">
        <v>1000000000</v>
      </c>
    </row>
    <row r="9" spans="1:29" ht="16.5" hidden="1" customHeight="1" x14ac:dyDescent="0.3">
      <c r="A9">
        <v>1</v>
      </c>
      <c r="B9" t="s">
        <v>3</v>
      </c>
      <c r="C9" t="s">
        <v>78</v>
      </c>
      <c r="D9">
        <v>1</v>
      </c>
      <c r="E9" t="s">
        <v>13</v>
      </c>
      <c r="F9" t="s">
        <v>14</v>
      </c>
      <c r="G9">
        <v>1</v>
      </c>
      <c r="H9" t="s">
        <v>1</v>
      </c>
      <c r="I9" t="s">
        <v>2</v>
      </c>
      <c r="J9">
        <v>1</v>
      </c>
      <c r="K9" t="s">
        <v>85</v>
      </c>
      <c r="L9" t="s">
        <v>101</v>
      </c>
      <c r="M9">
        <v>1</v>
      </c>
      <c r="N9" t="str">
        <f>+IF(SUM(L20:O20)=0,"арван мянган","арван мянга")</f>
        <v>арван мянга</v>
      </c>
      <c r="O9" t="s">
        <v>14</v>
      </c>
      <c r="P9">
        <v>1</v>
      </c>
      <c r="Q9" t="str">
        <f>+IF(SUM(L20:O20)=0,"нэг зуун мянган","нэг зуун мянга")</f>
        <v>нэг зуун мянга</v>
      </c>
      <c r="R9" t="s">
        <v>2</v>
      </c>
      <c r="S9">
        <v>1</v>
      </c>
      <c r="T9" t="str">
        <f>+IF(H20="","нэг сая","нэгэн сая")</f>
        <v>нэг сая</v>
      </c>
      <c r="V9">
        <v>1</v>
      </c>
      <c r="W9" t="s">
        <v>61</v>
      </c>
      <c r="X9" t="s">
        <v>14</v>
      </c>
      <c r="Y9">
        <v>1</v>
      </c>
      <c r="Z9" t="s">
        <v>70</v>
      </c>
      <c r="AA9" t="s">
        <v>2</v>
      </c>
      <c r="AB9">
        <v>1</v>
      </c>
      <c r="AC9" t="s">
        <v>87</v>
      </c>
    </row>
    <row r="10" spans="1:29" ht="16.5" hidden="1" customHeight="1" x14ac:dyDescent="0.3">
      <c r="A10">
        <v>2</v>
      </c>
      <c r="B10" t="s">
        <v>4</v>
      </c>
      <c r="C10" t="s">
        <v>4</v>
      </c>
      <c r="D10">
        <v>2</v>
      </c>
      <c r="E10" t="s">
        <v>12</v>
      </c>
      <c r="F10" t="s">
        <v>15</v>
      </c>
      <c r="G10">
        <v>2</v>
      </c>
      <c r="H10" t="s">
        <v>30</v>
      </c>
      <c r="I10" t="s">
        <v>0</v>
      </c>
      <c r="J10">
        <v>2</v>
      </c>
      <c r="K10" t="s">
        <v>44</v>
      </c>
      <c r="L10" t="s">
        <v>102</v>
      </c>
      <c r="M10">
        <v>2</v>
      </c>
      <c r="N10" t="str">
        <f>+IF(SUM(L20:O20)=0,"хорин мянган","хорин мянга")</f>
        <v>хорин мянга</v>
      </c>
      <c r="O10" t="s">
        <v>15</v>
      </c>
      <c r="P10">
        <v>2</v>
      </c>
      <c r="Q10" t="str">
        <f>+IF(SUM(L20:O20)=0,"хоёр зуун мянган","хоёр зуун мянга")</f>
        <v>хоёр зуун мянга</v>
      </c>
      <c r="R10" t="s">
        <v>0</v>
      </c>
      <c r="S10">
        <v>2</v>
      </c>
      <c r="T10" t="s">
        <v>52</v>
      </c>
      <c r="V10">
        <v>2</v>
      </c>
      <c r="W10" t="s">
        <v>62</v>
      </c>
      <c r="X10" t="s">
        <v>15</v>
      </c>
      <c r="Y10">
        <v>2</v>
      </c>
      <c r="Z10" t="s">
        <v>71</v>
      </c>
      <c r="AA10" t="s">
        <v>0</v>
      </c>
      <c r="AB10">
        <v>2</v>
      </c>
      <c r="AC10" t="s">
        <v>88</v>
      </c>
    </row>
    <row r="11" spans="1:29" ht="16.5" hidden="1" customHeight="1" x14ac:dyDescent="0.3">
      <c r="A11">
        <v>3</v>
      </c>
      <c r="B11" t="s">
        <v>5</v>
      </c>
      <c r="C11" t="s">
        <v>79</v>
      </c>
      <c r="D11">
        <v>3</v>
      </c>
      <c r="E11" t="s">
        <v>16</v>
      </c>
      <c r="F11" t="s">
        <v>17</v>
      </c>
      <c r="G11">
        <v>3</v>
      </c>
      <c r="H11" t="s">
        <v>31</v>
      </c>
      <c r="I11" t="s">
        <v>32</v>
      </c>
      <c r="J11">
        <v>3</v>
      </c>
      <c r="K11" t="s">
        <v>45</v>
      </c>
      <c r="L11" t="s">
        <v>103</v>
      </c>
      <c r="M11">
        <v>3</v>
      </c>
      <c r="N11" t="str">
        <f>+IF(SUM(L20:O20)=0,"гучин мянган","гучин мянга")</f>
        <v>гучин мянга</v>
      </c>
      <c r="O11" t="s">
        <v>17</v>
      </c>
      <c r="P11">
        <v>3</v>
      </c>
      <c r="Q11" t="str">
        <f>+IF(SUM(L20:O20)=0,"гурван зуун мянган","гурван зуун мянга")</f>
        <v>гурван зуун мянга</v>
      </c>
      <c r="R11" t="s">
        <v>32</v>
      </c>
      <c r="S11">
        <v>3</v>
      </c>
      <c r="T11" t="s">
        <v>53</v>
      </c>
      <c r="V11">
        <v>3</v>
      </c>
      <c r="W11" t="s">
        <v>63</v>
      </c>
      <c r="X11" t="s">
        <v>17</v>
      </c>
      <c r="Y11">
        <v>3</v>
      </c>
      <c r="Z11" t="s">
        <v>72</v>
      </c>
      <c r="AA11" t="s">
        <v>32</v>
      </c>
      <c r="AB11">
        <v>3</v>
      </c>
      <c r="AC11" t="s">
        <v>89</v>
      </c>
    </row>
    <row r="12" spans="1:29" ht="16.5" hidden="1" customHeight="1" x14ac:dyDescent="0.3">
      <c r="A12">
        <v>4</v>
      </c>
      <c r="B12" t="s">
        <v>6</v>
      </c>
      <c r="C12" t="s">
        <v>80</v>
      </c>
      <c r="D12">
        <v>4</v>
      </c>
      <c r="E12" t="s">
        <v>18</v>
      </c>
      <c r="F12" t="s">
        <v>19</v>
      </c>
      <c r="G12">
        <v>4</v>
      </c>
      <c r="H12" t="s">
        <v>33</v>
      </c>
      <c r="I12" t="s">
        <v>86</v>
      </c>
      <c r="J12">
        <v>4</v>
      </c>
      <c r="K12" t="s">
        <v>46</v>
      </c>
      <c r="L12" t="s">
        <v>104</v>
      </c>
      <c r="M12">
        <v>4</v>
      </c>
      <c r="N12" t="str">
        <f>+IF(SUM(L20:O20)=0,"дөчин мянган","дөчин мянга")</f>
        <v>дөчин мянга</v>
      </c>
      <c r="O12" t="s">
        <v>19</v>
      </c>
      <c r="P12">
        <v>4</v>
      </c>
      <c r="Q12" t="str">
        <f>+IF(SUM(L20:O20)=0,"дөрвөн зуун мянган","дөрвөн зуун мянга")</f>
        <v>дөрвөн зуун мянга</v>
      </c>
      <c r="R12" t="s">
        <v>86</v>
      </c>
      <c r="S12">
        <v>4</v>
      </c>
      <c r="T12" t="s">
        <v>54</v>
      </c>
      <c r="V12">
        <v>4</v>
      </c>
      <c r="W12" t="s">
        <v>64</v>
      </c>
      <c r="X12" t="s">
        <v>19</v>
      </c>
      <c r="Y12">
        <v>4</v>
      </c>
      <c r="Z12" t="s">
        <v>98</v>
      </c>
      <c r="AA12" t="s">
        <v>86</v>
      </c>
      <c r="AB12">
        <v>4</v>
      </c>
      <c r="AC12" t="s">
        <v>90</v>
      </c>
    </row>
    <row r="13" spans="1:29" ht="16.5" hidden="1" customHeight="1" x14ac:dyDescent="0.3">
      <c r="A13">
        <v>5</v>
      </c>
      <c r="B13" t="s">
        <v>7</v>
      </c>
      <c r="C13" t="s">
        <v>81</v>
      </c>
      <c r="D13">
        <v>5</v>
      </c>
      <c r="E13" t="s">
        <v>20</v>
      </c>
      <c r="F13" t="s">
        <v>21</v>
      </c>
      <c r="G13">
        <v>5</v>
      </c>
      <c r="H13" t="s">
        <v>34</v>
      </c>
      <c r="I13" t="s">
        <v>35</v>
      </c>
      <c r="J13">
        <v>5</v>
      </c>
      <c r="K13" t="s">
        <v>47</v>
      </c>
      <c r="L13" t="s">
        <v>105</v>
      </c>
      <c r="M13">
        <v>5</v>
      </c>
      <c r="N13" t="str">
        <f>+IF(SUM(L20:O20)=0,"тавин мянган","тавин мянга")</f>
        <v>тавин мянга</v>
      </c>
      <c r="O13" t="s">
        <v>21</v>
      </c>
      <c r="P13">
        <v>5</v>
      </c>
      <c r="Q13" t="str">
        <f>+IF(SUM(L20:O20)=0,"таван зуун мянган","таван зуун мянга")</f>
        <v>таван зуун мянга</v>
      </c>
      <c r="R13" t="s">
        <v>35</v>
      </c>
      <c r="S13">
        <v>5</v>
      </c>
      <c r="T13" t="s">
        <v>55</v>
      </c>
      <c r="V13">
        <v>5</v>
      </c>
      <c r="W13" t="s">
        <v>65</v>
      </c>
      <c r="X13" t="s">
        <v>21</v>
      </c>
      <c r="Y13">
        <v>5</v>
      </c>
      <c r="Z13" t="s">
        <v>73</v>
      </c>
      <c r="AA13" t="s">
        <v>35</v>
      </c>
      <c r="AB13">
        <v>5</v>
      </c>
      <c r="AC13" t="s">
        <v>91</v>
      </c>
    </row>
    <row r="14" spans="1:29" ht="16.5" hidden="1" customHeight="1" x14ac:dyDescent="0.3">
      <c r="A14">
        <v>6</v>
      </c>
      <c r="B14" t="s">
        <v>8</v>
      </c>
      <c r="C14" t="s">
        <v>99</v>
      </c>
      <c r="D14">
        <v>6</v>
      </c>
      <c r="E14" t="s">
        <v>22</v>
      </c>
      <c r="F14" t="s">
        <v>23</v>
      </c>
      <c r="G14">
        <v>6</v>
      </c>
      <c r="H14" t="s">
        <v>36</v>
      </c>
      <c r="I14" t="s">
        <v>37</v>
      </c>
      <c r="J14">
        <v>6</v>
      </c>
      <c r="K14" t="s">
        <v>48</v>
      </c>
      <c r="L14" t="s">
        <v>106</v>
      </c>
      <c r="M14">
        <v>6</v>
      </c>
      <c r="N14" t="str">
        <f>+IF(SUM(L20:O20)=0,"жаран мянган","жаран мянга")</f>
        <v>жаран мянга</v>
      </c>
      <c r="O14" t="s">
        <v>23</v>
      </c>
      <c r="P14">
        <v>6</v>
      </c>
      <c r="Q14" t="str">
        <f>+IF(SUM(L20:O20)=0,"зургаан зуун мянган","зургаан зуун мянга")</f>
        <v>зургаан зуун мянга</v>
      </c>
      <c r="R14" t="s">
        <v>37</v>
      </c>
      <c r="S14">
        <v>6</v>
      </c>
      <c r="T14" t="s">
        <v>56</v>
      </c>
      <c r="V14">
        <v>6</v>
      </c>
      <c r="W14" t="s">
        <v>66</v>
      </c>
      <c r="X14" t="s">
        <v>23</v>
      </c>
      <c r="Y14">
        <v>6</v>
      </c>
      <c r="Z14" t="s">
        <v>74</v>
      </c>
      <c r="AA14" t="s">
        <v>37</v>
      </c>
      <c r="AB14">
        <v>6</v>
      </c>
      <c r="AC14" t="s">
        <v>92</v>
      </c>
    </row>
    <row r="15" spans="1:29" ht="16.5" hidden="1" customHeight="1" x14ac:dyDescent="0.3">
      <c r="A15">
        <v>7</v>
      </c>
      <c r="B15" t="s">
        <v>9</v>
      </c>
      <c r="C15" t="s">
        <v>82</v>
      </c>
      <c r="D15">
        <v>7</v>
      </c>
      <c r="E15" t="s">
        <v>24</v>
      </c>
      <c r="F15" t="s">
        <v>25</v>
      </c>
      <c r="G15">
        <v>7</v>
      </c>
      <c r="H15" t="s">
        <v>38</v>
      </c>
      <c r="I15" t="s">
        <v>39</v>
      </c>
      <c r="J15">
        <v>7</v>
      </c>
      <c r="K15" t="s">
        <v>49</v>
      </c>
      <c r="L15" t="s">
        <v>107</v>
      </c>
      <c r="M15">
        <v>7</v>
      </c>
      <c r="N15" t="str">
        <f>+IF(SUM(L20:O20)=0,"далан мянган","далан мянга")</f>
        <v>далан мянга</v>
      </c>
      <c r="O15" t="s">
        <v>25</v>
      </c>
      <c r="P15">
        <v>7</v>
      </c>
      <c r="Q15" t="str">
        <f>+IF(SUM(L20:O20)=0,"долоон зуун мянган","долоон зуун мянга")</f>
        <v>долоон зуун мянга</v>
      </c>
      <c r="R15" t="s">
        <v>39</v>
      </c>
      <c r="S15">
        <v>7</v>
      </c>
      <c r="T15" t="s">
        <v>57</v>
      </c>
      <c r="V15">
        <v>7</v>
      </c>
      <c r="W15" t="s">
        <v>67</v>
      </c>
      <c r="X15" t="s">
        <v>25</v>
      </c>
      <c r="Y15">
        <v>7</v>
      </c>
      <c r="Z15" t="s">
        <v>75</v>
      </c>
      <c r="AA15" t="s">
        <v>39</v>
      </c>
      <c r="AB15">
        <v>7</v>
      </c>
      <c r="AC15" t="s">
        <v>93</v>
      </c>
    </row>
    <row r="16" spans="1:29" ht="16.5" hidden="1" customHeight="1" x14ac:dyDescent="0.3">
      <c r="A16">
        <v>8</v>
      </c>
      <c r="B16" t="s">
        <v>10</v>
      </c>
      <c r="C16" t="s">
        <v>83</v>
      </c>
      <c r="D16">
        <v>8</v>
      </c>
      <c r="E16" t="s">
        <v>26</v>
      </c>
      <c r="F16" t="s">
        <v>27</v>
      </c>
      <c r="G16">
        <v>8</v>
      </c>
      <c r="H16" t="s">
        <v>40</v>
      </c>
      <c r="I16" t="s">
        <v>41</v>
      </c>
      <c r="J16">
        <v>8</v>
      </c>
      <c r="K16" t="s">
        <v>50</v>
      </c>
      <c r="L16" t="s">
        <v>108</v>
      </c>
      <c r="M16">
        <v>8</v>
      </c>
      <c r="N16" t="str">
        <f>+IF(SUM(L20:O20)=0,"наян мянган","наян мянга")</f>
        <v>наян мянга</v>
      </c>
      <c r="O16" t="s">
        <v>27</v>
      </c>
      <c r="P16">
        <v>8</v>
      </c>
      <c r="Q16" t="str">
        <f>+IF(SUM(L20:O20)=0,"найман зуун мянган","найман зуун мянга")</f>
        <v>найман зуун мянга</v>
      </c>
      <c r="R16" t="s">
        <v>41</v>
      </c>
      <c r="S16">
        <v>8</v>
      </c>
      <c r="T16" t="s">
        <v>58</v>
      </c>
      <c r="V16">
        <v>8</v>
      </c>
      <c r="W16" t="s">
        <v>68</v>
      </c>
      <c r="X16" t="s">
        <v>27</v>
      </c>
      <c r="Y16">
        <v>8</v>
      </c>
      <c r="Z16" t="s">
        <v>76</v>
      </c>
      <c r="AA16" t="s">
        <v>41</v>
      </c>
      <c r="AB16">
        <v>8</v>
      </c>
      <c r="AC16" t="s">
        <v>94</v>
      </c>
    </row>
    <row r="17" spans="1:29" ht="16.5" hidden="1" customHeight="1" x14ac:dyDescent="0.3">
      <c r="A17">
        <v>9</v>
      </c>
      <c r="B17" t="s">
        <v>11</v>
      </c>
      <c r="C17" t="s">
        <v>84</v>
      </c>
      <c r="D17">
        <v>9</v>
      </c>
      <c r="E17" t="s">
        <v>28</v>
      </c>
      <c r="F17" t="s">
        <v>29</v>
      </c>
      <c r="G17">
        <v>9</v>
      </c>
      <c r="H17" t="s">
        <v>42</v>
      </c>
      <c r="I17" t="s">
        <v>43</v>
      </c>
      <c r="J17">
        <v>9</v>
      </c>
      <c r="K17" t="s">
        <v>51</v>
      </c>
      <c r="L17" t="s">
        <v>109</v>
      </c>
      <c r="M17">
        <v>9</v>
      </c>
      <c r="N17" t="str">
        <f>+IF(SUM(L20:O20)=0,"ерэн мянган","ерэн мянга")</f>
        <v>ерэн мянга</v>
      </c>
      <c r="O17" t="s">
        <v>29</v>
      </c>
      <c r="P17">
        <v>9</v>
      </c>
      <c r="Q17" t="str">
        <f>+IF(SUM(L20:O20)=0,"есөн зуун мянган","есөн зуун мянга")</f>
        <v>есөн зуун мянга</v>
      </c>
      <c r="R17" t="s">
        <v>43</v>
      </c>
      <c r="S17">
        <v>9</v>
      </c>
      <c r="T17" t="s">
        <v>59</v>
      </c>
      <c r="V17">
        <v>9</v>
      </c>
      <c r="W17" t="s">
        <v>69</v>
      </c>
      <c r="X17" t="s">
        <v>29</v>
      </c>
      <c r="Y17">
        <v>9</v>
      </c>
      <c r="Z17" t="s">
        <v>77</v>
      </c>
      <c r="AA17" t="s">
        <v>43</v>
      </c>
      <c r="AB17">
        <v>9</v>
      </c>
      <c r="AC17" t="s">
        <v>95</v>
      </c>
    </row>
    <row r="18" spans="1:29" ht="16.5" hidden="1" customHeight="1" thickBot="1" x14ac:dyDescent="0.35">
      <c r="C18" s="8">
        <f>+INT(B6)</f>
        <v>4564345</v>
      </c>
      <c r="D18" s="1">
        <f>+LEN(C18)</f>
        <v>7</v>
      </c>
    </row>
    <row r="19" spans="1:29" ht="16.5" hidden="1" customHeight="1" x14ac:dyDescent="0.3">
      <c r="F19" s="2">
        <v>10</v>
      </c>
      <c r="G19" s="2">
        <v>9</v>
      </c>
      <c r="H19" s="3">
        <v>8</v>
      </c>
      <c r="I19" s="3">
        <v>7</v>
      </c>
      <c r="J19" s="3">
        <v>6</v>
      </c>
      <c r="K19" s="3">
        <v>5</v>
      </c>
      <c r="L19" s="3">
        <v>4</v>
      </c>
      <c r="M19" s="3">
        <v>3</v>
      </c>
      <c r="N19" s="3">
        <v>2</v>
      </c>
      <c r="O19" s="3">
        <v>1</v>
      </c>
      <c r="P19" s="4" t="s">
        <v>60</v>
      </c>
    </row>
    <row r="20" spans="1:29" ht="16.5" hidden="1" customHeight="1" thickBot="1" x14ac:dyDescent="0.35">
      <c r="F20" s="5" t="str">
        <f>IFERROR(+IF($P$20&gt;=F19,LEFT(RIGHT($C$18,F19),1),"")/1,"")</f>
        <v/>
      </c>
      <c r="G20" s="5" t="str">
        <f>IFERROR(+IF($P$20&gt;=G19,LEFT(RIGHT($C$18,G19),1),"")/1,"")</f>
        <v/>
      </c>
      <c r="H20" s="5" t="str">
        <f t="shared" ref="H20:O20" si="0">IFERROR(+IF($P$20&gt;=H19,LEFT(RIGHT($C$18,H19),1),"")/1,"")</f>
        <v/>
      </c>
      <c r="I20" s="5">
        <f t="shared" si="0"/>
        <v>4</v>
      </c>
      <c r="J20" s="5">
        <f t="shared" si="0"/>
        <v>5</v>
      </c>
      <c r="K20" s="5">
        <f t="shared" si="0"/>
        <v>6</v>
      </c>
      <c r="L20" s="5">
        <f t="shared" si="0"/>
        <v>4</v>
      </c>
      <c r="M20" s="5">
        <f>IFERROR(+IF($P$20&gt;=M19,LEFT(RIGHT($C$18,M19),1),"")/1,"")</f>
        <v>3</v>
      </c>
      <c r="N20" s="5">
        <f t="shared" si="0"/>
        <v>4</v>
      </c>
      <c r="O20" s="5">
        <f t="shared" si="0"/>
        <v>5</v>
      </c>
      <c r="P20" s="6">
        <f>+LEN(C18)</f>
        <v>7</v>
      </c>
    </row>
    <row r="21" spans="1:29" ht="16.5" hidden="1" customHeight="1" x14ac:dyDescent="0.3">
      <c r="C21" s="9" t="str">
        <f>+IFERROR(UPPER(LEFT(P23,1))&amp;RIGHT(P23,LEN(P23)-1),"")&amp;" "&amp;C27&amp;IF(B25=0,"0 мөнгө"," мөнгө")</f>
        <v>Дөрвөн сая таван зуун жаран дөрвөн мянга гурван зуун дөчин таван төгрөг  0 мөнгө</v>
      </c>
    </row>
    <row r="22" spans="1:29" ht="16.5" hidden="1" customHeight="1" thickBot="1" x14ac:dyDescent="0.35"/>
    <row r="23" spans="1:29" ht="16.5" hidden="1" customHeight="1" thickBot="1" x14ac:dyDescent="0.35">
      <c r="F23" s="10" t="str">
        <f>+IFERROR(VLOOKUP(F20,AB9:AC17,2,FALSE),"")</f>
        <v/>
      </c>
      <c r="G23" s="11" t="str">
        <f>+IF(AND(H20=0,I20=0),IFERROR(VLOOKUP(G20,Y9:Z17,2,FALSE),""),IFERROR(VLOOKUP(G20,Y9:AA17,3,FALSE),""))</f>
        <v/>
      </c>
      <c r="H23" s="11" t="str">
        <f>+IF(I20&lt;&gt;0,IFERROR(VLOOKUP(H20,V9:X17,3,FALSE),""),IFERROR(VLOOKUP(H20,V9:W17,2,FALSE),""))</f>
        <v/>
      </c>
      <c r="I23" s="11" t="str">
        <f>+IFERROR(VLOOKUP(I20,S9:T17,2,FALSE),"")</f>
        <v>дөрвөн сая</v>
      </c>
      <c r="J23" s="12" t="str">
        <f>+IF(AND(K20=0,L20=0),IFERROR(VLOOKUP(J20,P9:Q17,2,FALSE),""),IFERROR(VLOOKUP(J20,P9:R17,3,FALSE),""))</f>
        <v>таван зуун</v>
      </c>
      <c r="K23" s="12" t="str">
        <f>+IF(L20&lt;&gt;0,IFERROR(VLOOKUP(K20,M9:O17,3,FALSE),""),IFERROR(VLOOKUP(K20,M9:N17,2,FALSE),""))</f>
        <v>жаран</v>
      </c>
      <c r="L23" s="12" t="str">
        <f>+IF(SUM(M20:O20)=0,IFERROR(VLOOKUP(L20,J9:L17,3,FALSE),""),IFERROR(VLOOKUP(L20,J9:K17,2,FALSE),""))</f>
        <v>дөрвөн мянга</v>
      </c>
      <c r="M23" s="13" t="str">
        <f>+IFERROR(VLOOKUP(M20,G9:I17,3,FALSE),"")</f>
        <v>гурван зуун</v>
      </c>
      <c r="N23" s="13" t="str">
        <f>+IFERROR(VLOOKUP(N20,D9:F17,3,FALSE),"")</f>
        <v>дөчин</v>
      </c>
      <c r="O23" s="13" t="str">
        <f>+IF(SUM(J20:L20)&gt;1,IFERROR(VLOOKUP(O20,A9:C17,3,FALSE),""),IFERROR(VLOOKUP(O20,A9:B17,2,FALSE),""))</f>
        <v>таван</v>
      </c>
      <c r="P23" s="14" t="str">
        <f>+CONCATENATE(F23,IF(F23="",""," "),G23,IF(G23="",""," "),H23,IF(H23="",""," "),I23,IF(I23="",""," "),J23,IF(J23="",""," "),K23,IF(K23="",""," "),L23,IF(L23="",""," "),M23,IF(M23="",""," "),N23,IF(N23="",""," "),O23,IF(C18=0,""," төгрөг"))</f>
        <v>дөрвөн сая таван зуун жаран дөрвөн мянга гурван зуун дөчин таван төгрөг</v>
      </c>
    </row>
    <row r="24" spans="1:29" s="18" customFormat="1" ht="6" hidden="1" customHeight="1" x14ac:dyDescent="0.3"/>
    <row r="25" spans="1:29" ht="17.25" hidden="1" customHeight="1" x14ac:dyDescent="0.3">
      <c r="A25" t="s">
        <v>100</v>
      </c>
      <c r="B25" s="21">
        <f>+ROUND((B6-INT(B6))/1,2)*100</f>
        <v>0</v>
      </c>
      <c r="C25" s="20">
        <f>+LEN(B25)</f>
        <v>1</v>
      </c>
      <c r="D25">
        <f>+IF(C25=3,RIGHT(B25,1),RIGHT(B25,2)/1)/1</f>
        <v>0</v>
      </c>
      <c r="F25" s="22">
        <f>+IF(LEN(B25)=2,LEFT(B25,1),0)/1</f>
        <v>0</v>
      </c>
      <c r="G25" s="22">
        <f>+RIGHT(B25,1)/1</f>
        <v>0</v>
      </c>
    </row>
    <row r="26" spans="1:29" ht="17.25" hidden="1" customHeight="1" x14ac:dyDescent="0.3">
      <c r="C26" s="21"/>
    </row>
    <row r="27" spans="1:29" ht="17.25" hidden="1" customHeight="1" x14ac:dyDescent="0.3">
      <c r="A27">
        <v>0</v>
      </c>
      <c r="C27" s="9" t="str">
        <f>+IFERROR(IFERROR(VLOOKUP(F25,D27:F36,3,FALSE)&amp;" "&amp;VLOOKUP(G25,A27:B36,2,FALSE),VLOOKUP(F25,D27:F36,3,FALSE)),"0")</f>
        <v xml:space="preserve"> </v>
      </c>
      <c r="D27">
        <v>0</v>
      </c>
    </row>
    <row r="28" spans="1:29" ht="15" hidden="1" customHeight="1" x14ac:dyDescent="0.3">
      <c r="A28">
        <v>1</v>
      </c>
      <c r="B28" t="str">
        <f>+IF(B25=1,"нэг","нэгэн")</f>
        <v>нэгэн</v>
      </c>
      <c r="C28" t="s">
        <v>78</v>
      </c>
      <c r="D28">
        <v>1</v>
      </c>
      <c r="E28" t="s">
        <v>13</v>
      </c>
      <c r="F28" t="s">
        <v>14</v>
      </c>
    </row>
    <row r="29" spans="1:29" ht="15" hidden="1" customHeight="1" x14ac:dyDescent="0.3">
      <c r="A29">
        <v>2</v>
      </c>
      <c r="B29" t="s">
        <v>4</v>
      </c>
      <c r="C29" t="s">
        <v>4</v>
      </c>
      <c r="D29">
        <v>2</v>
      </c>
      <c r="E29" t="s">
        <v>12</v>
      </c>
      <c r="F29" t="s">
        <v>15</v>
      </c>
    </row>
    <row r="30" spans="1:29" ht="15" hidden="1" customHeight="1" x14ac:dyDescent="0.3">
      <c r="A30">
        <v>3</v>
      </c>
      <c r="B30" t="s">
        <v>79</v>
      </c>
      <c r="C30" t="s">
        <v>79</v>
      </c>
      <c r="D30">
        <v>3</v>
      </c>
      <c r="E30" t="s">
        <v>16</v>
      </c>
      <c r="F30" t="s">
        <v>17</v>
      </c>
    </row>
    <row r="31" spans="1:29" ht="15" hidden="1" customHeight="1" x14ac:dyDescent="0.3">
      <c r="A31">
        <v>4</v>
      </c>
      <c r="B31" t="s">
        <v>80</v>
      </c>
      <c r="C31" t="s">
        <v>80</v>
      </c>
      <c r="D31">
        <v>4</v>
      </c>
      <c r="E31" t="s">
        <v>18</v>
      </c>
      <c r="F31" t="s">
        <v>19</v>
      </c>
    </row>
    <row r="32" spans="1:29" ht="15" hidden="1" customHeight="1" x14ac:dyDescent="0.3">
      <c r="A32">
        <v>5</v>
      </c>
      <c r="B32" t="s">
        <v>81</v>
      </c>
      <c r="C32" t="s">
        <v>81</v>
      </c>
      <c r="D32">
        <v>5</v>
      </c>
      <c r="E32" t="s">
        <v>20</v>
      </c>
      <c r="F32" t="s">
        <v>21</v>
      </c>
    </row>
    <row r="33" spans="1:6" ht="15" hidden="1" customHeight="1" x14ac:dyDescent="0.3">
      <c r="A33">
        <v>6</v>
      </c>
      <c r="B33" t="s">
        <v>99</v>
      </c>
      <c r="C33" t="s">
        <v>99</v>
      </c>
      <c r="D33">
        <v>6</v>
      </c>
      <c r="E33" t="s">
        <v>22</v>
      </c>
      <c r="F33" t="s">
        <v>23</v>
      </c>
    </row>
    <row r="34" spans="1:6" ht="15" hidden="1" customHeight="1" x14ac:dyDescent="0.3">
      <c r="A34">
        <v>7</v>
      </c>
      <c r="B34" t="s">
        <v>82</v>
      </c>
      <c r="C34" t="s">
        <v>82</v>
      </c>
      <c r="D34">
        <v>7</v>
      </c>
      <c r="E34" t="s">
        <v>24</v>
      </c>
      <c r="F34" t="s">
        <v>25</v>
      </c>
    </row>
    <row r="35" spans="1:6" ht="15" hidden="1" customHeight="1" x14ac:dyDescent="0.3">
      <c r="A35">
        <v>8</v>
      </c>
      <c r="B35" t="s">
        <v>83</v>
      </c>
      <c r="C35" t="s">
        <v>83</v>
      </c>
      <c r="D35">
        <v>8</v>
      </c>
      <c r="E35" t="s">
        <v>26</v>
      </c>
      <c r="F35" t="s">
        <v>27</v>
      </c>
    </row>
    <row r="36" spans="1:6" ht="15" hidden="1" customHeight="1" x14ac:dyDescent="0.3">
      <c r="A36">
        <v>9</v>
      </c>
      <c r="B36" t="s">
        <v>84</v>
      </c>
      <c r="C36" t="s">
        <v>84</v>
      </c>
      <c r="D36">
        <v>9</v>
      </c>
      <c r="E36" t="s">
        <v>28</v>
      </c>
      <c r="F36" t="s">
        <v>29</v>
      </c>
    </row>
    <row r="37" spans="1:6" s="18" customFormat="1" ht="6" hidden="1" customHeight="1" x14ac:dyDescent="0.3"/>
  </sheetData>
  <sheetProtection algorithmName="SHA-512" hashValue="j81+9DvZCa8HGjOnyL7GoCGCN87sTX0jhPrwka7AhY8FA0MWLDrOPTdtjJc3ihDmaruOhmiZchRDu1VIvqdg7g==" saltValue="Mi+e2NvX3Ia8hke+Xdmuug==" spinCount="100000" sheet="1" objects="1" scenarios="1"/>
  <mergeCells count="1">
    <mergeCell ref="B7:C7"/>
  </mergeCells>
  <hyperlinks>
    <hyperlink ref="C2" r:id="rId1" xr:uid="{57A80041-C097-49B2-9B22-F330CE105ACA}"/>
    <hyperlink ref="C3" r:id="rId2" xr:uid="{C8A18027-BD11-41AB-82D3-3D991E557C9E}"/>
    <hyperlink ref="C4" r:id="rId3" xr:uid="{91E4E43F-FE66-4DE3-861E-319C781276E7}"/>
    <hyperlink ref="C5" r:id="rId4" xr:uid="{CE89BA25-C8C7-47D7-8EA9-DC0480E74BB5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H8"/>
  <sheetViews>
    <sheetView workbookViewId="0">
      <selection activeCell="C9" sqref="C9"/>
    </sheetView>
  </sheetViews>
  <sheetFormatPr defaultRowHeight="14.4" x14ac:dyDescent="0.3"/>
  <cols>
    <col min="3" max="3" width="10" bestFit="1" customWidth="1"/>
  </cols>
  <sheetData>
    <row r="3" spans="3:8" x14ac:dyDescent="0.3">
      <c r="C3" s="23">
        <v>465483100</v>
      </c>
    </row>
    <row r="6" spans="3:8" x14ac:dyDescent="0.3">
      <c r="C6" s="27" t="str">
        <f>+data!B7</f>
        <v>Дөрвөн сая таван зуун жаран дөрвөн мянга гурван зуун дөчин таван төгрөг  0 мөнгө</v>
      </c>
      <c r="D6" s="28"/>
      <c r="E6" s="28"/>
      <c r="F6" s="28"/>
      <c r="G6" s="28"/>
      <c r="H6" s="29"/>
    </row>
    <row r="7" spans="3:8" x14ac:dyDescent="0.3">
      <c r="C7" s="30"/>
      <c r="D7" s="31"/>
      <c r="E7" s="31"/>
      <c r="F7" s="31"/>
      <c r="G7" s="31"/>
      <c r="H7" s="32"/>
    </row>
    <row r="8" spans="3:8" x14ac:dyDescent="0.3">
      <c r="C8" s="33"/>
      <c r="D8" s="34"/>
      <c r="E8" s="34"/>
      <c r="F8" s="34"/>
      <c r="G8" s="34"/>
      <c r="H8" s="35"/>
    </row>
  </sheetData>
  <mergeCells count="1">
    <mergeCell ref="C6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insert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2023-01-04T04:30:57Z</dcterms:modified>
</cp:coreProperties>
</file>